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codeName="ThisWorkbook"/>
  <xr:revisionPtr revIDLastSave="0" documentId="8_{114ED22F-93C1-49B9-A911-DD466503BC56}" xr6:coauthVersionLast="47" xr6:coauthVersionMax="47" xr10:uidLastSave="{00000000-0000-0000-0000-000000000000}"/>
  <workbookProtection lockStructure="1"/>
  <bookViews>
    <workbookView xWindow="-120" yWindow="-120" windowWidth="20730" windowHeight="11160" tabRatio="873"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AF84" i="6" l="1"/>
  <c r="AV84" i="6" s="1"/>
  <c r="DC171" i="1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<sst xmlns="http://schemas.openxmlformats.org/spreadsheetml/2006/main" count="7233" uniqueCount="976">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</sst>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25"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94" fillId="13" borderId="300"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80"/>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3485"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8685"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81"/>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tabSelected="1" view="pageBreakPreview" topLeftCell="B31" zoomScale="145" zoomScaleNormal="100" zoomScaleSheetLayoutView="145"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topLeftCell="A19" zoomScale="115" zoomScaleNormal="100" zoomScaleSheetLayoutView="115" workbookViewId="0">
      <selection activeCell="F26" sqref="F26:N28"/>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令和６年度一括有期事業総括表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940</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941</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940</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941</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940</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941</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940</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941</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940</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941</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令和６年度一括有期事業総括表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974</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6</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7</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376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7</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8</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967</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975</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964</v>
      </c>
      <c r="CG171" s="1709"/>
      <c r="CH171" s="1709"/>
      <c r="CI171" s="1709"/>
      <c r="CJ171" s="1709"/>
      <c r="CK171" s="1709"/>
      <c r="CL171" s="1709"/>
      <c r="CM171" s="1709"/>
      <c r="CN171" s="201">
        <v>2</v>
      </c>
      <c r="CO171" s="201"/>
      <c r="CP171" s="201"/>
      <c r="CQ171" s="201">
        <v>0</v>
      </c>
      <c r="CR171" s="201"/>
      <c r="CS171" s="201"/>
      <c r="CZ171" s="1651">
        <f>F194</f>
        <v>0</v>
      </c>
      <c r="DA171" s="1652"/>
      <c r="DB171" s="1710"/>
      <c r="DC171" s="1712">
        <f>I194</f>
        <v>7</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963</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r="Y185" s="1630"/>
      <c r="Z185" s="1630"/>
      <c r="AA185" s="1607">
        <f>F194</f>
        <v>0</v>
      </c>
      <c r="AB185" s="1608"/>
      <c r="AC185" s="1628"/>
      <c r="AD185" s="1607">
        <f>I194</f>
        <v>7</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7</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969</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6</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83" t="s">
        <v>545</v>
      </c>
      <c r="BD2" s="2584"/>
      <c r="BE2" s="2584"/>
      <c r="BF2" s="2584"/>
      <c r="BG2" s="2584"/>
      <c r="BH2" s="2584"/>
      <c r="BI2" s="2584"/>
      <c r="BJ2" s="2584"/>
      <c r="BK2" s="2584"/>
      <c r="BL2" s="2584"/>
      <c r="BM2" s="2584"/>
      <c r="BN2" s="2584"/>
      <c r="BO2" s="2584"/>
      <c r="BP2" s="2585"/>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9" t="s">
        <v>546</v>
      </c>
      <c r="G3" s="2589"/>
      <c r="H3" s="2589"/>
      <c r="I3" s="2589" t="s">
        <v>547</v>
      </c>
      <c r="J3" s="2589"/>
      <c r="K3" s="2589"/>
      <c r="L3" s="475"/>
      <c r="M3" s="472"/>
      <c r="N3" s="472"/>
      <c r="O3" s="472"/>
      <c r="P3" s="472"/>
      <c r="Q3" s="472"/>
      <c r="R3" s="472"/>
      <c r="S3" s="472"/>
      <c r="T3" s="472"/>
      <c r="U3" s="472"/>
      <c r="V3" s="472"/>
      <c r="W3" s="472"/>
      <c r="X3" s="472"/>
      <c r="Y3" s="472"/>
      <c r="Z3" s="472"/>
      <c r="AA3" s="472"/>
      <c r="AB3" s="476"/>
      <c r="AC3" s="2590" t="s">
        <v>548</v>
      </c>
      <c r="AD3" s="2590"/>
      <c r="AE3" s="2590"/>
      <c r="AF3" s="2590"/>
      <c r="AG3" s="2590"/>
      <c r="AH3" s="2590"/>
      <c r="AI3" s="2590"/>
      <c r="AJ3" s="2590"/>
      <c r="AK3" s="2590"/>
      <c r="AL3" s="2590"/>
      <c r="AM3" s="2590"/>
      <c r="AN3" s="2590"/>
      <c r="AO3" s="476"/>
      <c r="AP3" s="472"/>
      <c r="AQ3" s="2590" t="s">
        <v>549</v>
      </c>
      <c r="AR3" s="2590"/>
      <c r="AS3" s="2590"/>
      <c r="AT3" s="2590"/>
      <c r="AU3" s="2590"/>
      <c r="AV3" s="2590"/>
      <c r="AW3" s="2590"/>
      <c r="AX3" s="2590"/>
      <c r="AY3" s="2590"/>
      <c r="AZ3" s="2590"/>
      <c r="BA3" s="2590"/>
      <c r="BB3" s="2590"/>
      <c r="BC3" s="2586"/>
      <c r="BD3" s="2587"/>
      <c r="BE3" s="2587"/>
      <c r="BF3" s="2587"/>
      <c r="BG3" s="2587"/>
      <c r="BH3" s="2587"/>
      <c r="BI3" s="2587"/>
      <c r="BJ3" s="2587"/>
      <c r="BK3" s="2587"/>
      <c r="BL3" s="2587"/>
      <c r="BM3" s="2587"/>
      <c r="BN3" s="2587"/>
      <c r="BO3" s="2587"/>
      <c r="BP3" s="2588"/>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9"/>
      <c r="G4" s="2589"/>
      <c r="H4" s="2589"/>
      <c r="I4" s="2589"/>
      <c r="J4" s="2589"/>
      <c r="K4" s="2589"/>
      <c r="L4" s="475"/>
      <c r="M4" s="472"/>
      <c r="N4" s="472"/>
      <c r="O4" s="472"/>
      <c r="P4" s="472"/>
      <c r="Q4" s="472"/>
      <c r="R4" s="472"/>
      <c r="S4" s="472"/>
      <c r="T4" s="472"/>
      <c r="U4" s="472"/>
      <c r="V4" s="472"/>
      <c r="W4" s="472"/>
      <c r="X4" s="472"/>
      <c r="Y4" s="472"/>
      <c r="Z4" s="472"/>
      <c r="AA4" s="476"/>
      <c r="AB4" s="476"/>
      <c r="AC4" s="2590"/>
      <c r="AD4" s="2590"/>
      <c r="AE4" s="2590"/>
      <c r="AF4" s="2590"/>
      <c r="AG4" s="2590"/>
      <c r="AH4" s="2590"/>
      <c r="AI4" s="2590"/>
      <c r="AJ4" s="2590"/>
      <c r="AK4" s="2590"/>
      <c r="AL4" s="2590"/>
      <c r="AM4" s="2590"/>
      <c r="AN4" s="2590"/>
      <c r="AO4" s="476"/>
      <c r="AP4" s="472"/>
      <c r="AQ4" s="2590"/>
      <c r="AR4" s="2590"/>
      <c r="AS4" s="2590"/>
      <c r="AT4" s="2590"/>
      <c r="AU4" s="2590"/>
      <c r="AV4" s="2590"/>
      <c r="AW4" s="2590"/>
      <c r="AX4" s="2590"/>
      <c r="AY4" s="2590"/>
      <c r="AZ4" s="2590"/>
      <c r="BA4" s="2590"/>
      <c r="BB4" s="2590"/>
      <c r="BC4" s="2591" t="s">
        <v>550</v>
      </c>
      <c r="BD4" s="2592"/>
      <c r="BE4" s="2592"/>
      <c r="BF4" s="2592"/>
      <c r="BG4" s="2592"/>
      <c r="BH4" s="2592"/>
      <c r="BI4" s="2592"/>
      <c r="BJ4" s="2592"/>
      <c r="BK4" s="2592"/>
      <c r="BL4" s="2592"/>
      <c r="BM4" s="2592"/>
      <c r="BN4" s="2592"/>
      <c r="BO4" s="2592"/>
      <c r="BP4" s="2593"/>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7">
        <f>申告書記入イメージ!F27</f>
        <v>3</v>
      </c>
      <c r="J5" s="2577"/>
      <c r="K5" s="2577"/>
      <c r="L5" s="2577">
        <f>申告書記入イメージ!J27</f>
        <v>2</v>
      </c>
      <c r="M5" s="2577"/>
      <c r="N5" s="2577"/>
      <c r="O5" s="2577">
        <f>申告書記入イメージ!N27</f>
        <v>7</v>
      </c>
      <c r="P5" s="2577"/>
      <c r="Q5" s="2577"/>
      <c r="R5" s="2577">
        <f>申告書記入イメージ!R27</f>
        <v>0</v>
      </c>
      <c r="S5" s="2577"/>
      <c r="T5" s="2577"/>
      <c r="U5" s="2577">
        <f>申告書記入イメージ!V27</f>
        <v>1</v>
      </c>
      <c r="V5" s="2577"/>
      <c r="W5" s="2577"/>
      <c r="X5" s="478"/>
      <c r="Y5" s="479"/>
      <c r="Z5" s="472"/>
      <c r="AA5" s="472"/>
      <c r="AB5" s="472"/>
      <c r="AC5" s="2578"/>
      <c r="AD5" s="2577"/>
      <c r="AE5" s="2579"/>
      <c r="AF5" s="2578"/>
      <c r="AG5" s="2577"/>
      <c r="AH5" s="2579"/>
      <c r="AI5" s="472"/>
      <c r="AJ5" s="472"/>
      <c r="AK5" s="472"/>
      <c r="AL5" s="472"/>
      <c r="AM5" s="472"/>
      <c r="AN5" s="472"/>
      <c r="AO5" s="472"/>
      <c r="AP5" s="472"/>
      <c r="AQ5" s="2578"/>
      <c r="AR5" s="2577"/>
      <c r="AS5" s="2579"/>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4" t="s">
        <v>553</v>
      </c>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6"/>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62" t="s">
        <v>554</v>
      </c>
      <c r="C7" s="2563"/>
      <c r="D7" s="2564"/>
      <c r="E7" s="2568" t="s">
        <v>555</v>
      </c>
      <c r="F7" s="2569"/>
      <c r="G7" s="2569"/>
      <c r="H7" s="2569"/>
      <c r="I7" s="2569"/>
      <c r="J7" s="2570"/>
      <c r="K7" s="483" t="s">
        <v>556</v>
      </c>
      <c r="L7" s="484"/>
      <c r="M7" s="485"/>
      <c r="N7" s="2568" t="s">
        <v>557</v>
      </c>
      <c r="O7" s="2569"/>
      <c r="P7" s="2569"/>
      <c r="Q7" s="2569"/>
      <c r="R7" s="2569"/>
      <c r="S7" s="2570"/>
      <c r="T7" s="2571" t="s">
        <v>19</v>
      </c>
      <c r="U7" s="2572"/>
      <c r="V7" s="2572"/>
      <c r="W7" s="2572"/>
      <c r="X7" s="2572"/>
      <c r="Y7" s="2572"/>
      <c r="Z7" s="2572"/>
      <c r="AA7" s="2572"/>
      <c r="AB7" s="2572"/>
      <c r="AC7" s="2572"/>
      <c r="AD7" s="2572"/>
      <c r="AE7" s="2572"/>
      <c r="AF7" s="2572"/>
      <c r="AG7" s="2572"/>
      <c r="AH7" s="2572"/>
      <c r="AI7" s="2572"/>
      <c r="AJ7" s="2572"/>
      <c r="AK7" s="2573"/>
      <c r="AL7" s="2571" t="s">
        <v>558</v>
      </c>
      <c r="AM7" s="2572"/>
      <c r="AN7" s="2572"/>
      <c r="AO7" s="2572"/>
      <c r="AP7" s="2572"/>
      <c r="AQ7" s="2572"/>
      <c r="AR7" s="2572"/>
      <c r="AS7" s="2573"/>
      <c r="AT7" s="472"/>
      <c r="AU7" s="472"/>
      <c r="AV7" s="472"/>
      <c r="AW7" s="2543" t="s">
        <v>333</v>
      </c>
      <c r="AX7" s="2544"/>
      <c r="AY7" s="2544"/>
      <c r="AZ7" s="2544"/>
      <c r="BA7" s="2545"/>
      <c r="BB7" s="2574" t="s">
        <v>334</v>
      </c>
      <c r="BC7" s="2575"/>
      <c r="BD7" s="2575"/>
      <c r="BE7" s="2575"/>
      <c r="BF7" s="2575"/>
      <c r="BG7" s="2576"/>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5"/>
      <c r="C8" s="2566"/>
      <c r="D8" s="2567"/>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53" t="str">
        <f>IF(申告書記入イメージ!M35=0,"",申告書記入イメージ!V35)</f>
        <v/>
      </c>
      <c r="U8" s="2554"/>
      <c r="V8" s="2554"/>
      <c r="W8" s="2555" t="str">
        <f>IF(申告書記入イメージ!M35=0,"",申告書記入イメージ!Y35)</f>
        <v/>
      </c>
      <c r="X8" s="2554"/>
      <c r="Y8" s="2554"/>
      <c r="Z8" s="2555" t="str">
        <f>IF(申告書記入イメージ!M35=0,"",申告書記入イメージ!AB35)</f>
        <v/>
      </c>
      <c r="AA8" s="2554"/>
      <c r="AB8" s="2554"/>
      <c r="AC8" s="2555" t="str">
        <f>IF(申告書記入イメージ!M35=0,"",申告書記入イメージ!AE35)</f>
        <v/>
      </c>
      <c r="AD8" s="2554"/>
      <c r="AE8" s="2554"/>
      <c r="AF8" s="2555" t="str">
        <f>IF(申告書記入イメージ!M35=0,"",申告書記入イメージ!AH35)</f>
        <v/>
      </c>
      <c r="AG8" s="2554"/>
      <c r="AH8" s="2554"/>
      <c r="AI8" s="2555" t="str">
        <f>IF(申告書記入イメージ!M35=0,"",申告書記入イメージ!AK35)</f>
        <v/>
      </c>
      <c r="AJ8" s="2554"/>
      <c r="AK8" s="2580"/>
      <c r="AL8" s="2581" t="s">
        <v>562</v>
      </c>
      <c r="AM8" s="2582"/>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6"/>
      <c r="AX8" s="2557"/>
      <c r="AY8" s="2557"/>
      <c r="AZ8" s="2557"/>
      <c r="BA8" s="2558"/>
      <c r="BB8" s="2556"/>
      <c r="BC8" s="2557"/>
      <c r="BD8" s="2557"/>
      <c r="BE8" s="2557"/>
      <c r="BF8" s="2557"/>
      <c r="BG8" s="2558"/>
      <c r="BH8" s="2559"/>
      <c r="BI8" s="2560"/>
      <c r="BJ8" s="2560"/>
      <c r="BK8" s="2560"/>
      <c r="BL8" s="2560"/>
      <c r="BM8" s="2560"/>
      <c r="BN8" s="2561"/>
      <c r="BO8" s="2556"/>
      <c r="BP8" s="2557"/>
      <c r="BQ8" s="2557"/>
      <c r="BR8" s="2557"/>
      <c r="BS8" s="255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6</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7</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f>申告書記入イメージ!BB62</f>
        <v>0</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IF(申告書記入イメージ!BB72="","",申告書記入イメージ!BB72)</f>
        <v>***.**</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7</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8</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5" t="s">
        <v>237</v>
      </c>
      <c r="D6" s="2626"/>
      <c r="E6" s="2626"/>
      <c r="F6" s="2626"/>
      <c r="G6" s="2626"/>
      <c r="H6" s="2626"/>
      <c r="I6" s="2626"/>
      <c r="J6" s="2626"/>
      <c r="K6" s="2645"/>
      <c r="L6" s="2646"/>
    </row>
    <row r="7" spans="2:16">
      <c r="C7" s="2628"/>
      <c r="D7" s="2629"/>
      <c r="E7" s="2629"/>
      <c r="F7" s="2629"/>
      <c r="G7" s="2629"/>
      <c r="H7" s="2629"/>
      <c r="I7" s="2629"/>
      <c r="J7" s="2629"/>
      <c r="K7" s="1760"/>
      <c r="L7" s="2647"/>
    </row>
    <row r="8" spans="2:16">
      <c r="C8" s="2676" t="s">
        <v>238</v>
      </c>
      <c r="D8" s="2677"/>
      <c r="E8" s="2671" t="s">
        <v>926</v>
      </c>
      <c r="F8" s="1270"/>
      <c r="G8" s="1270"/>
      <c r="H8" s="1270"/>
      <c r="I8" s="1270"/>
      <c r="J8" s="2672"/>
      <c r="K8" s="2648"/>
      <c r="L8" s="2649"/>
    </row>
    <row r="9" spans="2:16">
      <c r="C9" s="2676"/>
      <c r="D9" s="2677"/>
      <c r="E9" s="2673"/>
      <c r="F9" s="2674"/>
      <c r="G9" s="2674"/>
      <c r="H9" s="2674"/>
      <c r="I9" s="2674"/>
      <c r="J9" s="2675"/>
      <c r="K9" s="2650"/>
      <c r="L9" s="2651"/>
    </row>
    <row r="10" spans="2:16" ht="11.25" customHeight="1">
      <c r="C10" s="2676"/>
      <c r="D10" s="2677"/>
      <c r="E10" s="2613" t="s">
        <v>922</v>
      </c>
      <c r="F10" s="2614"/>
      <c r="G10" s="2613" t="s">
        <v>923</v>
      </c>
      <c r="H10" s="2614"/>
      <c r="I10" s="2613" t="s">
        <v>924</v>
      </c>
      <c r="J10" s="2614"/>
      <c r="K10" s="2650"/>
      <c r="L10" s="2651"/>
    </row>
    <row r="11" spans="2:16" ht="11.25" customHeight="1">
      <c r="C11" s="2678"/>
      <c r="D11" s="2679"/>
      <c r="E11" s="2615"/>
      <c r="F11" s="2616"/>
      <c r="G11" s="2615"/>
      <c r="H11" s="2616"/>
      <c r="I11" s="2615"/>
      <c r="J11" s="2616"/>
      <c r="K11" s="2650"/>
      <c r="L11" s="2651"/>
    </row>
    <row r="12" spans="2:16">
      <c r="C12" s="699" t="s">
        <v>7</v>
      </c>
      <c r="D12" s="700" t="s">
        <v>253</v>
      </c>
      <c r="E12" s="699" t="s">
        <v>7</v>
      </c>
      <c r="F12" s="700" t="s">
        <v>253</v>
      </c>
      <c r="G12" s="699" t="s">
        <v>7</v>
      </c>
      <c r="H12" s="700" t="s">
        <v>253</v>
      </c>
      <c r="I12" s="699" t="s">
        <v>7</v>
      </c>
      <c r="J12" s="700" t="s">
        <v>253</v>
      </c>
      <c r="K12" s="2650"/>
      <c r="L12" s="2651"/>
    </row>
    <row r="13" spans="2:16">
      <c r="C13" s="701">
        <v>2007</v>
      </c>
      <c r="D13" s="700" t="s">
        <v>254</v>
      </c>
      <c r="E13" s="701">
        <v>2015</v>
      </c>
      <c r="F13" s="700" t="s">
        <v>254</v>
      </c>
      <c r="G13" s="701">
        <v>2018</v>
      </c>
      <c r="H13" s="700" t="s">
        <v>254</v>
      </c>
      <c r="I13" s="701">
        <v>2018</v>
      </c>
      <c r="J13" s="700" t="s">
        <v>255</v>
      </c>
      <c r="K13" s="2650"/>
      <c r="L13" s="2651"/>
    </row>
    <row r="14" spans="2:16">
      <c r="C14" s="2617" t="str">
        <f>TEXT(DATE(LEFT(C13,4),1,1),"ggge年")&amp;D13</f>
        <v>平成19年3月31日</v>
      </c>
      <c r="D14" s="2618"/>
      <c r="E14" s="2617" t="str">
        <f>TEXT(DATE(LEFT(E13,4),1,1),"ggge年")&amp;F13</f>
        <v>平成27年3月31日</v>
      </c>
      <c r="F14" s="2618"/>
      <c r="G14" s="2617" t="str">
        <f>TEXT(DATE(LEFT(G13,4),1,1),"ggge年")&amp;H13</f>
        <v>平成30年3月31日</v>
      </c>
      <c r="H14" s="2618"/>
      <c r="I14" s="2617" t="str">
        <f>TEXT(DATE(LEFT(I13,4),1,1),"ggge年")&amp;J13</f>
        <v>平成30年4月1日</v>
      </c>
      <c r="J14" s="2618"/>
      <c r="K14" s="2650"/>
      <c r="L14" s="2651"/>
    </row>
    <row r="15" spans="2:16">
      <c r="C15" s="2619">
        <f>DATEVALUE(C14)</f>
        <v>39172</v>
      </c>
      <c r="D15" s="2620"/>
      <c r="E15" s="2623">
        <f>DATEVALUE(E14)</f>
        <v>42094</v>
      </c>
      <c r="F15" s="2624"/>
      <c r="G15" s="2623">
        <f>DATEVALUE(G14)</f>
        <v>43190</v>
      </c>
      <c r="H15" s="2624"/>
      <c r="I15" s="2623">
        <f>DATEVALUE(I14)</f>
        <v>43191</v>
      </c>
      <c r="J15" s="2624"/>
      <c r="K15" s="2650"/>
      <c r="L15" s="2651"/>
    </row>
    <row r="16" spans="2:16" ht="10.9" customHeight="1">
      <c r="C16" s="2676" t="s">
        <v>935</v>
      </c>
      <c r="D16" s="2677"/>
      <c r="E16" s="2635" t="s">
        <v>945</v>
      </c>
      <c r="F16" s="2636"/>
      <c r="G16" s="2636"/>
      <c r="H16" s="2636"/>
      <c r="I16" s="2636"/>
      <c r="J16" s="2636"/>
      <c r="K16" s="2636"/>
      <c r="L16" s="2636"/>
      <c r="M16" s="2636"/>
      <c r="N16" s="2636"/>
      <c r="O16" s="2636"/>
      <c r="P16" s="2637"/>
    </row>
    <row r="17" spans="2:22" ht="10.9" customHeight="1">
      <c r="C17" s="2676"/>
      <c r="D17" s="2677"/>
      <c r="E17" s="2638"/>
      <c r="F17" s="2639"/>
      <c r="G17" s="2639"/>
      <c r="H17" s="2639"/>
      <c r="I17" s="2639"/>
      <c r="J17" s="2639"/>
      <c r="K17" s="2639"/>
      <c r="L17" s="2639"/>
      <c r="M17" s="2639"/>
      <c r="N17" s="2639"/>
      <c r="O17" s="2639"/>
      <c r="P17" s="2640"/>
    </row>
    <row r="18" spans="2:22" ht="10.9" customHeight="1">
      <c r="C18" s="2676"/>
      <c r="D18" s="2677"/>
      <c r="E18" s="2613" t="s">
        <v>922</v>
      </c>
      <c r="F18" s="2614"/>
      <c r="G18" s="2613" t="s">
        <v>923</v>
      </c>
      <c r="H18" s="2614"/>
      <c r="I18" s="2613" t="s">
        <v>947</v>
      </c>
      <c r="J18" s="2614"/>
      <c r="K18" s="2613" t="s">
        <v>948</v>
      </c>
      <c r="L18" s="2614"/>
      <c r="M18" s="2613" t="s">
        <v>949</v>
      </c>
      <c r="N18" s="2614"/>
      <c r="O18" s="2621" t="s">
        <v>925</v>
      </c>
      <c r="P18" s="2622"/>
    </row>
    <row r="19" spans="2:22" ht="10.9" customHeight="1">
      <c r="C19" s="2678"/>
      <c r="D19" s="2679"/>
      <c r="E19" s="2615"/>
      <c r="F19" s="2616"/>
      <c r="G19" s="2615"/>
      <c r="H19" s="2616"/>
      <c r="I19" s="2615"/>
      <c r="J19" s="2616"/>
      <c r="K19" s="2615"/>
      <c r="L19" s="2616"/>
      <c r="M19" s="2615"/>
      <c r="N19" s="2616"/>
      <c r="O19" s="2615"/>
      <c r="P19" s="2616"/>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617" t="str">
        <f>TEXT(DATE(LEFT(C21,4),1,1),"ggge年")&amp;D21</f>
        <v>平成24年3月31日</v>
      </c>
      <c r="D22" s="2618"/>
      <c r="E22" s="2617" t="str">
        <f>TEXT(DATE(LEFT(E21,4),1,1),"ggge年")&amp;F21</f>
        <v>平成27年3月31日</v>
      </c>
      <c r="F22" s="2618"/>
      <c r="G22" s="2617" t="str">
        <f>TEXT(DATE(LEFT(G21,4),1,1),"ggge年")&amp;H21</f>
        <v>平成30年3月31日</v>
      </c>
      <c r="H22" s="2618"/>
      <c r="I22" s="2617" t="str">
        <f>TEXT(DATE(LEFT(I21,4),1,1),"ggge年")&amp;J21</f>
        <v>令和3年1月31日</v>
      </c>
      <c r="J22" s="2618"/>
      <c r="K22" s="2617" t="str">
        <f>TEXT(DATE(LEFT(K21,4),1,1),"ggge年")&amp;L21</f>
        <v>令和3年3月31日</v>
      </c>
      <c r="L22" s="2618"/>
      <c r="M22" s="2617" t="str">
        <f>TEXT(DATE(LEFT(M21,4),1,1),"ggge年")&amp;N21</f>
        <v>令和6年3月31日</v>
      </c>
      <c r="N22" s="2618"/>
      <c r="O22" s="2617" t="str">
        <f>TEXT(DATE(LEFT(O21,4),1,1),"ggge年")&amp;P21</f>
        <v>令和6年4月1日</v>
      </c>
      <c r="P22" s="2618"/>
    </row>
    <row r="23" spans="2:22">
      <c r="C23" s="2619">
        <f>DATEVALUE(C22)</f>
        <v>40999</v>
      </c>
      <c r="D23" s="2620"/>
      <c r="E23" s="2619">
        <f>DATEVALUE(E22)</f>
        <v>42094</v>
      </c>
      <c r="F23" s="2620"/>
      <c r="G23" s="2619">
        <f>DATEVALUE(G22)</f>
        <v>43190</v>
      </c>
      <c r="H23" s="2620"/>
      <c r="I23" s="2619">
        <f>DATEVALUE(I22)</f>
        <v>44227</v>
      </c>
      <c r="J23" s="2620"/>
      <c r="K23" s="2619">
        <f>DATEVALUE(K22)</f>
        <v>44286</v>
      </c>
      <c r="L23" s="2620"/>
      <c r="M23" s="2619">
        <f>DATEVALUE(M22)</f>
        <v>45382</v>
      </c>
      <c r="N23" s="2620"/>
      <c r="O23" s="2619">
        <f>DATEVALUE(O22)</f>
        <v>45383</v>
      </c>
      <c r="P23" s="2620"/>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25" t="s">
        <v>496</v>
      </c>
      <c r="D39" s="2626"/>
      <c r="E39" s="2626"/>
      <c r="F39" s="2626"/>
      <c r="G39" s="2626"/>
      <c r="H39" s="2626"/>
      <c r="I39" s="2626"/>
      <c r="J39" s="2626"/>
      <c r="K39" s="2626"/>
      <c r="L39" s="2626"/>
      <c r="M39" s="2626"/>
      <c r="N39" s="2626"/>
      <c r="O39" s="2626"/>
      <c r="P39" s="2627"/>
      <c r="Q39" s="305"/>
      <c r="R39" s="305"/>
      <c r="S39" s="305"/>
      <c r="T39" s="305"/>
      <c r="U39" s="305"/>
      <c r="V39" s="305"/>
      <c r="W39" s="305"/>
    </row>
    <row r="40" spans="2:23" ht="11.25" customHeight="1">
      <c r="C40" s="2628"/>
      <c r="D40" s="2629"/>
      <c r="E40" s="2629"/>
      <c r="F40" s="2629"/>
      <c r="G40" s="2629"/>
      <c r="H40" s="2629"/>
      <c r="I40" s="2629"/>
      <c r="J40" s="2629"/>
      <c r="K40" s="2629"/>
      <c r="L40" s="2629"/>
      <c r="M40" s="2629"/>
      <c r="N40" s="2629"/>
      <c r="O40" s="2629"/>
      <c r="P40" s="2630"/>
      <c r="Q40" s="305"/>
      <c r="R40" s="305"/>
      <c r="S40" s="305"/>
      <c r="T40" s="305"/>
      <c r="U40" s="305"/>
      <c r="V40" s="305"/>
      <c r="W40" s="305"/>
    </row>
    <row r="41" spans="2:23" ht="11.25" customHeight="1">
      <c r="C41" s="2631" t="s">
        <v>808</v>
      </c>
      <c r="D41" s="2632"/>
      <c r="E41" s="2632"/>
      <c r="F41" s="2632"/>
      <c r="G41" s="2633" t="s">
        <v>809</v>
      </c>
      <c r="H41" s="2632"/>
      <c r="I41" s="2632"/>
      <c r="J41" s="2634"/>
      <c r="K41" s="2633" t="s">
        <v>810</v>
      </c>
      <c r="L41" s="2632"/>
      <c r="M41" s="2632"/>
      <c r="N41" s="2634"/>
      <c r="O41" s="2633"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7" t="str">
        <f>TEXT(DATE(LEFT(C42,4),1,1),"ggge年")&amp;D42</f>
        <v>平成21年4月1日</v>
      </c>
      <c r="D43" s="2618"/>
      <c r="E43" s="2641" t="str">
        <f>TEXT(DATE(LEFT(E42,4),1,1),"ggge年")&amp;F42</f>
        <v>平成24年3月31日</v>
      </c>
      <c r="F43" s="2642"/>
      <c r="G43" s="2641" t="str">
        <f>TEXT(DATE(LEFT(G42,4),1,1),"ggge年")&amp;H42</f>
        <v>平成24年4月1日</v>
      </c>
      <c r="H43" s="2618"/>
      <c r="I43" s="2641" t="str">
        <f>TEXT(DATE(LEFT(I42,4),1,1),"ggge年")&amp;J42</f>
        <v>平成27年3月31日</v>
      </c>
      <c r="J43" s="2642"/>
      <c r="K43" s="2641" t="str">
        <f>TEXT(DATE(LEFT(K42,4),1,1),"ggge年")&amp;L42</f>
        <v>平成27年4月1日</v>
      </c>
      <c r="L43" s="2618"/>
      <c r="M43" s="2641" t="str">
        <f>TEXT(DATE(LEFT(M42,4),1,1),"ggge年")&amp;N42</f>
        <v>平成30年3月31日</v>
      </c>
      <c r="N43" s="2642"/>
      <c r="O43" s="2641" t="str">
        <f>TEXT(DATE(LEFT(O42,4),1,1),"ggge年")&amp;P42</f>
        <v>平成30年4月1日</v>
      </c>
      <c r="P43" s="2618"/>
      <c r="Q43" s="813"/>
      <c r="R43" s="813"/>
      <c r="S43" s="813"/>
      <c r="T43" s="813"/>
      <c r="U43" s="813"/>
      <c r="V43" s="813"/>
      <c r="W43" s="813"/>
    </row>
    <row r="44" spans="2:23" ht="11.25" customHeight="1">
      <c r="C44" s="2619">
        <f>DATEVALUE(C43)</f>
        <v>39904</v>
      </c>
      <c r="D44" s="2620"/>
      <c r="E44" s="2643">
        <f>DATEVALUE(E43)</f>
        <v>40999</v>
      </c>
      <c r="F44" s="2644"/>
      <c r="G44" s="2643">
        <f>DATEVALUE(G43)</f>
        <v>41000</v>
      </c>
      <c r="H44" s="2620"/>
      <c r="I44" s="2643">
        <f>DATEVALUE(I43)</f>
        <v>42094</v>
      </c>
      <c r="J44" s="2644"/>
      <c r="K44" s="2643">
        <f>DATEVALUE(K43)</f>
        <v>42095</v>
      </c>
      <c r="L44" s="2620"/>
      <c r="M44" s="2643">
        <f>DATEVALUE(M43)</f>
        <v>43190</v>
      </c>
      <c r="N44" s="2644"/>
      <c r="O44" s="2643">
        <f>DATEVALUE(O43)</f>
        <v>43191</v>
      </c>
      <c r="P44" s="2620"/>
    </row>
    <row r="45" spans="2:23" ht="12" thickBot="1"/>
    <row r="46" spans="2:23" ht="13.5">
      <c r="C46" s="2665" t="s">
        <v>812</v>
      </c>
      <c r="D46" s="2666"/>
      <c r="E46" s="2666"/>
      <c r="F46" s="2667"/>
      <c r="G46" s="2609" t="s">
        <v>60</v>
      </c>
      <c r="H46" s="1072"/>
      <c r="I46" s="1072"/>
      <c r="J46" s="1072"/>
      <c r="K46" s="1072"/>
      <c r="L46" s="1072"/>
      <c r="M46" s="1072"/>
      <c r="N46" s="1073"/>
    </row>
    <row r="47" spans="2:23" ht="11.25" customHeight="1">
      <c r="C47" s="2668"/>
      <c r="D47" s="1205"/>
      <c r="E47" s="1205"/>
      <c r="F47" s="2669"/>
      <c r="G47" s="2662" t="str">
        <f>C41&amp;CHAR(10)&amp;"工事開始日が"&amp;CHAR(10)&amp;C43&amp;"～"&amp;CHAR(10)&amp;E43&amp;CHAR(10)&amp;"のもの"</f>
        <v>①
工事開始日が
平成21年4月1日～
平成24年3月31日
のもの</v>
      </c>
      <c r="H47" s="2604"/>
      <c r="I47" s="2603" t="str">
        <f>G41&amp;CHAR(10)&amp;"工事開始日が"&amp;CHAR(10)&amp;G43&amp;"～"&amp;CHAR(10)&amp;I43&amp;CHAR(10)&amp;"のもの"</f>
        <v>②
工事開始日が
平成24年4月1日～
平成27年3月31日
のもの</v>
      </c>
      <c r="J47" s="2604"/>
      <c r="K47" s="2603" t="str">
        <f>K41&amp;CHAR(10)&amp;"工事開始日が"&amp;CHAR(10)&amp;K43&amp;"～"&amp;CHAR(10)&amp;M43&amp;CHAR(10)&amp;"のもの"</f>
        <v>③
工事開始日が
平成27年4月1日～
平成30年3月31日
のもの</v>
      </c>
      <c r="L47" s="2604"/>
      <c r="M47" s="2597" t="str">
        <f>O41&amp;CHAR(10)&amp;"工事開始日が"&amp;CHAR(10)&amp;O43&amp;CHAR(10)&amp;"以降のもの"</f>
        <v>④
工事開始日が
平成30年4月1日
以降のもの</v>
      </c>
      <c r="N47" s="2598"/>
    </row>
    <row r="48" spans="2:23" ht="11.25" customHeight="1">
      <c r="C48" s="2668"/>
      <c r="D48" s="1205"/>
      <c r="E48" s="1205"/>
      <c r="F48" s="2669"/>
      <c r="G48" s="2663"/>
      <c r="H48" s="2606"/>
      <c r="I48" s="2605"/>
      <c r="J48" s="2606"/>
      <c r="K48" s="2605"/>
      <c r="L48" s="2606"/>
      <c r="M48" s="2599"/>
      <c r="N48" s="2600"/>
    </row>
    <row r="49" spans="3:26" ht="11.25" customHeight="1">
      <c r="C49" s="2668"/>
      <c r="D49" s="1205"/>
      <c r="E49" s="1205"/>
      <c r="F49" s="2669"/>
      <c r="G49" s="2663"/>
      <c r="H49" s="2606"/>
      <c r="I49" s="2605"/>
      <c r="J49" s="2606"/>
      <c r="K49" s="2605"/>
      <c r="L49" s="2606"/>
      <c r="M49" s="2599"/>
      <c r="N49" s="2600"/>
    </row>
    <row r="50" spans="3:26">
      <c r="C50" s="2668"/>
      <c r="D50" s="1205"/>
      <c r="E50" s="1205"/>
      <c r="F50" s="2669"/>
      <c r="G50" s="2663"/>
      <c r="H50" s="2606"/>
      <c r="I50" s="2605"/>
      <c r="J50" s="2606"/>
      <c r="K50" s="2605"/>
      <c r="L50" s="2606"/>
      <c r="M50" s="2599"/>
      <c r="N50" s="2600"/>
    </row>
    <row r="51" spans="3:26">
      <c r="C51" s="2668"/>
      <c r="D51" s="1205"/>
      <c r="E51" s="1205"/>
      <c r="F51" s="2669"/>
      <c r="G51" s="2664"/>
      <c r="H51" s="2608"/>
      <c r="I51" s="2607"/>
      <c r="J51" s="2608"/>
      <c r="K51" s="2607"/>
      <c r="L51" s="2608"/>
      <c r="M51" s="2601"/>
      <c r="N51" s="2602"/>
    </row>
    <row r="52" spans="3:26">
      <c r="C52" s="2670"/>
      <c r="D52" s="2629"/>
      <c r="E52" s="2629"/>
      <c r="F52" s="2630"/>
      <c r="G52" s="708" t="s">
        <v>246</v>
      </c>
      <c r="H52" s="708" t="s">
        <v>63</v>
      </c>
      <c r="I52" s="708" t="s">
        <v>246</v>
      </c>
      <c r="J52" s="708" t="s">
        <v>63</v>
      </c>
      <c r="K52" s="708" t="s">
        <v>246</v>
      </c>
      <c r="L52" s="708" t="s">
        <v>63</v>
      </c>
      <c r="M52" s="708" t="s">
        <v>246</v>
      </c>
      <c r="N52" s="709" t="s">
        <v>63</v>
      </c>
    </row>
    <row r="53" spans="3:26" ht="13.5">
      <c r="C53" s="2653" t="s">
        <v>815</v>
      </c>
      <c r="D53" s="2654"/>
      <c r="E53" s="2654"/>
      <c r="F53" s="2655"/>
      <c r="G53" s="711" t="s">
        <v>708</v>
      </c>
      <c r="H53" s="712" t="s">
        <v>816</v>
      </c>
      <c r="I53" s="713">
        <v>20</v>
      </c>
      <c r="J53" s="712">
        <v>16</v>
      </c>
      <c r="K53" s="713">
        <v>20</v>
      </c>
      <c r="L53" s="712">
        <v>11</v>
      </c>
      <c r="M53" s="714">
        <v>19</v>
      </c>
      <c r="N53" s="715">
        <v>11</v>
      </c>
      <c r="X53" s="710" t="str">
        <f>C65</f>
        <v>31 水力発電施設、ずい道等新設事業</v>
      </c>
    </row>
    <row r="54" spans="3:26" ht="13.5">
      <c r="C54" s="2653" t="s">
        <v>817</v>
      </c>
      <c r="D54" s="2654"/>
      <c r="E54" s="2654"/>
      <c r="F54" s="2655"/>
      <c r="G54" s="711" t="s">
        <v>814</v>
      </c>
      <c r="H54" s="712" t="s">
        <v>708</v>
      </c>
      <c r="I54" s="713">
        <v>18</v>
      </c>
      <c r="J54" s="712">
        <v>10</v>
      </c>
      <c r="K54" s="713">
        <v>18</v>
      </c>
      <c r="L54" s="712">
        <v>9</v>
      </c>
      <c r="M54" s="714">
        <v>17</v>
      </c>
      <c r="N54" s="715">
        <v>9</v>
      </c>
      <c r="X54" s="710" t="str">
        <f>C53</f>
        <v>32 道路新設事業</v>
      </c>
    </row>
    <row r="55" spans="3:26" ht="13.5">
      <c r="C55" s="2656" t="s">
        <v>819</v>
      </c>
      <c r="D55" s="2657"/>
      <c r="E55" s="2657"/>
      <c r="F55" s="2658"/>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9" t="s">
        <v>820</v>
      </c>
      <c r="D56" s="2660"/>
      <c r="E56" s="2660"/>
      <c r="F56" s="2661"/>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5" t="s">
        <v>812</v>
      </c>
      <c r="D58" s="2666"/>
      <c r="E58" s="2666"/>
      <c r="F58" s="2667"/>
      <c r="G58" s="2609" t="s">
        <v>60</v>
      </c>
      <c r="H58" s="2610"/>
      <c r="I58" s="2610"/>
      <c r="J58" s="2610"/>
      <c r="K58" s="2610"/>
      <c r="L58" s="2610"/>
      <c r="M58" s="2610"/>
      <c r="N58" s="2610"/>
      <c r="O58" s="2611"/>
      <c r="P58" s="2611"/>
      <c r="Q58" s="2611"/>
      <c r="R58" s="2611"/>
      <c r="S58" s="2611"/>
      <c r="T58" s="2611"/>
      <c r="U58" s="2611"/>
      <c r="V58" s="2612"/>
      <c r="X58" s="710" t="str">
        <f>C56</f>
        <v>38 既設建築物設備工事業</v>
      </c>
    </row>
    <row r="59" spans="3:26" ht="10.9" customHeight="1">
      <c r="C59" s="2668"/>
      <c r="D59" s="1205"/>
      <c r="E59" s="1205"/>
      <c r="F59" s="2669"/>
      <c r="G59" s="2662" t="s">
        <v>927</v>
      </c>
      <c r="H59" s="2604"/>
      <c r="I59" s="2603" t="s">
        <v>928</v>
      </c>
      <c r="J59" s="2604"/>
      <c r="K59" s="2603" t="s">
        <v>929</v>
      </c>
      <c r="L59" s="2604"/>
      <c r="M59" s="2603" t="s">
        <v>942</v>
      </c>
      <c r="N59" s="2604"/>
      <c r="O59" s="2603" t="s">
        <v>943</v>
      </c>
      <c r="P59" s="2604"/>
      <c r="Q59" s="2603" t="s">
        <v>961</v>
      </c>
      <c r="R59" s="2604"/>
      <c r="S59" s="2603" t="s">
        <v>944</v>
      </c>
      <c r="T59" s="2604"/>
      <c r="U59" s="2597" t="s">
        <v>960</v>
      </c>
      <c r="V59" s="2598"/>
      <c r="X59" s="710" t="str">
        <f>C67</f>
        <v>36 機械装置(組立て又は取付け）</v>
      </c>
      <c r="Z59" s="710" t="str">
        <f>$C67</f>
        <v>36 機械装置(組立て又は取付け）</v>
      </c>
    </row>
    <row r="60" spans="3:26">
      <c r="C60" s="2668"/>
      <c r="D60" s="1205"/>
      <c r="E60" s="1205"/>
      <c r="F60" s="2669"/>
      <c r="G60" s="2663"/>
      <c r="H60" s="2606"/>
      <c r="I60" s="2605"/>
      <c r="J60" s="2606"/>
      <c r="K60" s="2605"/>
      <c r="L60" s="2606"/>
      <c r="M60" s="2605"/>
      <c r="N60" s="2606"/>
      <c r="O60" s="2605"/>
      <c r="P60" s="2606"/>
      <c r="Q60" s="2605"/>
      <c r="R60" s="2606"/>
      <c r="S60" s="2605"/>
      <c r="T60" s="2606"/>
      <c r="U60" s="2599"/>
      <c r="V60" s="2600"/>
      <c r="X60" s="710" t="str">
        <f>C68</f>
        <v>36 機械装置(その他のもの）</v>
      </c>
      <c r="Z60" s="710" t="str">
        <f>$C68</f>
        <v>36 機械装置(その他のもの）</v>
      </c>
    </row>
    <row r="61" spans="3:26">
      <c r="C61" s="2668"/>
      <c r="D61" s="1205"/>
      <c r="E61" s="1205"/>
      <c r="F61" s="2669"/>
      <c r="G61" s="2663"/>
      <c r="H61" s="2606"/>
      <c r="I61" s="2605"/>
      <c r="J61" s="2606"/>
      <c r="K61" s="2605"/>
      <c r="L61" s="2606"/>
      <c r="M61" s="2605"/>
      <c r="N61" s="2606"/>
      <c r="O61" s="2605"/>
      <c r="P61" s="2606"/>
      <c r="Q61" s="2605"/>
      <c r="R61" s="2606"/>
      <c r="S61" s="2605"/>
      <c r="T61" s="2606"/>
      <c r="U61" s="2599"/>
      <c r="V61" s="2600"/>
      <c r="X61" s="710" t="str">
        <f>C69</f>
        <v>37 その他の建設事業</v>
      </c>
    </row>
    <row r="62" spans="3:26">
      <c r="C62" s="2668"/>
      <c r="D62" s="1205"/>
      <c r="E62" s="1205"/>
      <c r="F62" s="2669"/>
      <c r="G62" s="2663"/>
      <c r="H62" s="2606"/>
      <c r="I62" s="2605"/>
      <c r="J62" s="2606"/>
      <c r="K62" s="2605"/>
      <c r="L62" s="2606"/>
      <c r="M62" s="2605"/>
      <c r="N62" s="2606"/>
      <c r="O62" s="2605"/>
      <c r="P62" s="2606"/>
      <c r="Q62" s="2605"/>
      <c r="R62" s="2606"/>
      <c r="S62" s="2605"/>
      <c r="T62" s="2606"/>
      <c r="U62" s="2599"/>
      <c r="V62" s="2600"/>
    </row>
    <row r="63" spans="3:26">
      <c r="C63" s="2668"/>
      <c r="D63" s="1205"/>
      <c r="E63" s="1205"/>
      <c r="F63" s="2669"/>
      <c r="G63" s="2664"/>
      <c r="H63" s="2608"/>
      <c r="I63" s="2607"/>
      <c r="J63" s="2608"/>
      <c r="K63" s="2607"/>
      <c r="L63" s="2608"/>
      <c r="M63" s="2607"/>
      <c r="N63" s="2608"/>
      <c r="O63" s="2607"/>
      <c r="P63" s="2608"/>
      <c r="Q63" s="2607"/>
      <c r="R63" s="2608"/>
      <c r="S63" s="2607"/>
      <c r="T63" s="2608"/>
      <c r="U63" s="2601"/>
      <c r="V63" s="2602"/>
    </row>
    <row r="64" spans="3:26" ht="13.15" customHeight="1">
      <c r="C64" s="2670"/>
      <c r="D64" s="2629"/>
      <c r="E64" s="2629"/>
      <c r="F64" s="2630"/>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53" t="s">
        <v>813</v>
      </c>
      <c r="D65" s="2654"/>
      <c r="E65" s="2654"/>
      <c r="F65" s="2655"/>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53" t="s">
        <v>818</v>
      </c>
      <c r="D66" s="2654"/>
      <c r="E66" s="2654"/>
      <c r="F66" s="2655"/>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53" t="s">
        <v>821</v>
      </c>
      <c r="D67" s="2654"/>
      <c r="E67" s="2654"/>
      <c r="F67" s="2655"/>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53" t="s">
        <v>822</v>
      </c>
      <c r="D68" s="2654"/>
      <c r="E68" s="2654"/>
      <c r="F68" s="2655"/>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9" t="s">
        <v>823</v>
      </c>
      <c r="D69" s="2660"/>
      <c r="E69" s="2660"/>
      <c r="F69" s="2661"/>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52" t="s">
        <v>60</v>
      </c>
      <c r="D83" s="1072"/>
      <c r="E83" s="1072"/>
      <c r="F83" s="1072"/>
      <c r="G83" s="1072"/>
      <c r="H83" s="1072"/>
      <c r="I83" s="1072"/>
      <c r="J83" s="1073"/>
    </row>
    <row r="84" spans="2:10">
      <c r="C84" s="2691" t="str">
        <f>$C$14&amp;CHAR(10)&amp;"以前のもの"&amp;CHAR(10)&amp;"(計算に使用しない)"</f>
        <v>平成19年3月31日
以前のもの
(計算に使用しない)</v>
      </c>
      <c r="D84" s="2692"/>
      <c r="E84" s="2697" t="str">
        <f>$E$14&amp;CHAR(10)&amp;"以前のもの"</f>
        <v>平成27年3月31日
以前のもの</v>
      </c>
      <c r="F84" s="2697"/>
      <c r="G84" s="2697" t="str">
        <f>$G$14&amp;CHAR(10)&amp;"以前のもの"</f>
        <v>平成30年3月31日
以前のもの</v>
      </c>
      <c r="H84" s="2697"/>
      <c r="I84" s="2697" t="str">
        <f>$I$14&amp;CHAR(10)&amp;"以降のもの"</f>
        <v>平成30年4月1日
以降のもの</v>
      </c>
      <c r="J84" s="2700"/>
    </row>
    <row r="85" spans="2:10">
      <c r="C85" s="2693"/>
      <c r="D85" s="2694"/>
      <c r="E85" s="2698"/>
      <c r="F85" s="2698"/>
      <c r="G85" s="2698"/>
      <c r="H85" s="2698"/>
      <c r="I85" s="2698"/>
      <c r="J85" s="2701"/>
    </row>
    <row r="86" spans="2:10">
      <c r="C86" s="2693"/>
      <c r="D86" s="2694"/>
      <c r="E86" s="2698"/>
      <c r="F86" s="2698"/>
      <c r="G86" s="2698"/>
      <c r="H86" s="2698"/>
      <c r="I86" s="2698"/>
      <c r="J86" s="2701"/>
    </row>
    <row r="87" spans="2:10">
      <c r="C87" s="2695"/>
      <c r="D87" s="2696"/>
      <c r="E87" s="2699"/>
      <c r="F87" s="2699"/>
      <c r="G87" s="2699"/>
      <c r="H87" s="2699"/>
      <c r="I87" s="2699"/>
      <c r="J87" s="2702"/>
    </row>
    <row r="88" spans="2:10" ht="12" thickBot="1">
      <c r="C88" s="2703" t="s">
        <v>826</v>
      </c>
      <c r="D88" s="2704"/>
      <c r="E88" s="2705">
        <v>0.6</v>
      </c>
      <c r="F88" s="2706"/>
      <c r="G88" s="2705">
        <v>0.6</v>
      </c>
      <c r="H88" s="2706"/>
      <c r="I88" s="2705">
        <v>0.6</v>
      </c>
      <c r="J88" s="2707"/>
    </row>
    <row r="89" spans="2:10">
      <c r="C89" s="72" t="s">
        <v>291</v>
      </c>
    </row>
    <row r="92" spans="2:10">
      <c r="B92" s="72" t="s">
        <v>513</v>
      </c>
    </row>
    <row r="93" spans="2:10">
      <c r="C93" s="72" t="s">
        <v>520</v>
      </c>
      <c r="D93" s="2"/>
      <c r="E93" s="2"/>
      <c r="F93" s="2"/>
      <c r="G93" s="2"/>
      <c r="H93" s="2"/>
      <c r="I93" s="2"/>
    </row>
    <row r="94" spans="2:10">
      <c r="C94" s="2680" t="str">
        <f>"工事開始日が"&amp;CHAR(10)&amp;$C$100&amp;CHAR(10)&amp;"以前のもの"</f>
        <v>工事開始日が
平成25年9月30日
以前のもの</v>
      </c>
      <c r="D94" s="2681"/>
      <c r="E94" s="2680" t="str">
        <f>"工事開始日が"&amp;CHAR(10)&amp;$E$100&amp;"～"&amp;$G$100&amp;CHAR(10)&amp;"までのもの"</f>
        <v>工事開始日が
平成25年10月1日～平成27年3月31日
までのもの</v>
      </c>
      <c r="F94" s="2685"/>
      <c r="G94" s="2685"/>
      <c r="H94" s="2681"/>
      <c r="I94" s="2680" t="str">
        <f>"工事開始日が"&amp;CHAR(10)&amp;$I$100&amp;CHAR(10)&amp;"以降のもの"</f>
        <v>工事開始日が
平成27年4月1日
以降のもの</v>
      </c>
      <c r="J94" s="2681"/>
    </row>
    <row r="95" spans="2:10">
      <c r="C95" s="2676"/>
      <c r="D95" s="2682"/>
      <c r="E95" s="2676"/>
      <c r="F95" s="2686"/>
      <c r="G95" s="2686"/>
      <c r="H95" s="2682"/>
      <c r="I95" s="2676"/>
      <c r="J95" s="2682"/>
    </row>
    <row r="96" spans="2:10">
      <c r="C96" s="2683"/>
      <c r="D96" s="2684"/>
      <c r="E96" s="2683"/>
      <c r="F96" s="2687"/>
      <c r="G96" s="2687"/>
      <c r="H96" s="2684"/>
      <c r="I96" s="2683"/>
      <c r="J96" s="2684"/>
    </row>
    <row r="97" spans="3:10">
      <c r="C97" s="2688" t="s">
        <v>516</v>
      </c>
      <c r="D97" s="2689"/>
      <c r="E97" s="2688" t="s">
        <v>517</v>
      </c>
      <c r="F97" s="2690"/>
      <c r="G97" s="2690"/>
      <c r="H97" s="2689"/>
      <c r="I97" s="2688" t="s">
        <v>516</v>
      </c>
      <c r="J97" s="2689"/>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7" t="str">
        <f>TEXT(DATE(LEFT(C99,4),1,1),"ggge年")&amp;D99</f>
        <v>平成25年9月30日</v>
      </c>
      <c r="D100" s="2618"/>
      <c r="E100" s="2617" t="str">
        <f>TEXT(DATE(LEFT(E99,4),1,1),"ggge年")&amp;F99</f>
        <v>平成25年10月1日</v>
      </c>
      <c r="F100" s="2618"/>
      <c r="G100" s="2617" t="str">
        <f>TEXT(DATE(LEFT(G99,4),1,1),"ggge年")&amp;H99</f>
        <v>平成27年3月31日</v>
      </c>
      <c r="H100" s="2618"/>
      <c r="I100" s="2617" t="str">
        <f>TEXT(DATE(LEFT(I99,4),1,1),"ggge年")&amp;J99</f>
        <v>平成27年4月1日</v>
      </c>
      <c r="J100" s="2618"/>
    </row>
    <row r="101" spans="3:10">
      <c r="C101" s="2619">
        <f>DATEVALUE(C100)</f>
        <v>41547</v>
      </c>
      <c r="D101" s="2620"/>
      <c r="E101" s="2619">
        <f>DATEVALUE(E100)</f>
        <v>41548</v>
      </c>
      <c r="F101" s="2620"/>
      <c r="G101" s="2619">
        <f>DATEVALUE(G100)</f>
        <v>42094</v>
      </c>
      <c r="H101" s="2620"/>
      <c r="I101" s="2619">
        <f>DATEVALUE(I100)</f>
        <v>42095</v>
      </c>
      <c r="J101" s="2620"/>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1" t="s">
        <v>315</v>
      </c>
      <c r="E2" s="2721"/>
      <c r="F2" s="2721"/>
      <c r="G2" s="2721"/>
      <c r="H2" s="2721"/>
      <c r="I2" s="2721"/>
      <c r="J2" s="2721"/>
      <c r="K2" s="2721"/>
      <c r="L2" s="2722"/>
      <c r="M2" s="2723"/>
      <c r="N2" s="2723"/>
      <c r="O2" s="2723"/>
      <c r="P2" s="2724"/>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5"/>
      <c r="X4" s="2726"/>
      <c r="Y4" s="2726"/>
      <c r="Z4" s="2726"/>
      <c r="AA4" s="2726"/>
      <c r="AB4" s="2726"/>
      <c r="AC4" s="2726"/>
      <c r="AD4" s="2726"/>
      <c r="AE4" s="2726"/>
      <c r="AF4" s="2727"/>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8" t="s">
        <v>318</v>
      </c>
      <c r="DM5" s="2729"/>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90" t="s">
        <v>791</v>
      </c>
      <c r="AO25" s="1590"/>
      <c r="AP25" s="1590"/>
      <c r="AQ25" s="1590"/>
      <c r="AR25" s="1590"/>
      <c r="AS25" s="1590"/>
      <c r="AT25" s="1590"/>
      <c r="AU25" s="1590"/>
      <c r="AV25" s="1590"/>
      <c r="AW25" s="1590"/>
      <c r="AX25" s="1590"/>
      <c r="AY25" s="1590"/>
      <c r="AZ25" s="1590"/>
      <c r="BA25" s="1590"/>
      <c r="BB25" s="1590"/>
      <c r="BC25" s="1590"/>
      <c r="BD25" s="1590"/>
      <c r="BE25" s="1590"/>
      <c r="BF25" s="1590"/>
      <c r="BG25" s="1590"/>
      <c r="BH25" s="1590"/>
      <c r="BI25" s="1590"/>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90"/>
      <c r="AO26" s="1590"/>
      <c r="AP26" s="1590"/>
      <c r="AQ26" s="1590"/>
      <c r="AR26" s="1590"/>
      <c r="AS26" s="1590"/>
      <c r="AT26" s="1590"/>
      <c r="AU26" s="1590"/>
      <c r="AV26" s="1590"/>
      <c r="AW26" s="1590"/>
      <c r="AX26" s="1590"/>
      <c r="AY26" s="1590"/>
      <c r="AZ26" s="1590"/>
      <c r="BA26" s="1590"/>
      <c r="BB26" s="1590"/>
      <c r="BC26" s="1590"/>
      <c r="BD26" s="1590"/>
      <c r="BE26" s="1590"/>
      <c r="BF26" s="1590"/>
      <c r="BG26" s="1590"/>
      <c r="BH26" s="1590"/>
      <c r="BI26" s="1590"/>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6"/>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6"/>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6"/>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7" t="s">
        <v>353</v>
      </c>
      <c r="CG35" s="2717"/>
      <c r="CH35" s="2717"/>
      <c r="CI35" s="2717"/>
      <c r="CJ35" s="2717"/>
      <c r="CK35" s="2717"/>
      <c r="CL35" s="2717"/>
      <c r="CM35" s="2717"/>
      <c r="CN35" s="2717"/>
      <c r="CO35" s="2717"/>
      <c r="CP35" s="2717"/>
      <c r="CQ35" s="2717"/>
      <c r="CR35" s="2717"/>
      <c r="CS35" s="2717"/>
      <c r="CT35" s="2717"/>
      <c r="CU35" s="2717"/>
      <c r="CV35" s="2717"/>
      <c r="CW35" s="2717"/>
      <c r="CX35" s="2717"/>
      <c r="CY35" s="2717"/>
      <c r="CZ35" s="2717"/>
      <c r="DA35" s="2717"/>
      <c r="DB35" s="2717"/>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7"/>
      <c r="CG36" s="2717"/>
      <c r="CH36" s="2717"/>
      <c r="CI36" s="2717"/>
      <c r="CJ36" s="2717"/>
      <c r="CK36" s="2717"/>
      <c r="CL36" s="2717"/>
      <c r="CM36" s="2717"/>
      <c r="CN36" s="2717"/>
      <c r="CO36" s="2717"/>
      <c r="CP36" s="2717"/>
      <c r="CQ36" s="2717"/>
      <c r="CR36" s="2717"/>
      <c r="CS36" s="2717"/>
      <c r="CT36" s="2717"/>
      <c r="CU36" s="2717"/>
      <c r="CV36" s="2717"/>
      <c r="CW36" s="2717"/>
      <c r="CX36" s="2717"/>
      <c r="CY36" s="2717"/>
      <c r="CZ36" s="2717"/>
      <c r="DA36" s="2717"/>
      <c r="DB36" s="2717"/>
      <c r="DC36" s="22"/>
    </row>
    <row r="37" spans="4:111" ht="8.25" customHeight="1"/>
    <row r="38" spans="4:111" ht="8.25" customHeight="1">
      <c r="D38" s="2718" t="s">
        <v>483</v>
      </c>
      <c r="E38" s="2719"/>
      <c r="F38" s="2720"/>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6</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7</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2" t="s">
        <v>359</v>
      </c>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3"/>
      <c r="AR41" s="2713"/>
      <c r="AS41" s="2713"/>
      <c r="AT41" s="2713"/>
      <c r="AU41" s="2713"/>
      <c r="AV41" s="2713"/>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4"/>
      <c r="AR42" s="2714"/>
      <c r="AS42" s="2714"/>
      <c r="AT42" s="2714"/>
      <c r="AU42" s="2714"/>
      <c r="AV42" s="2714"/>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5"/>
      <c r="V43" s="2715"/>
      <c r="W43" s="2715"/>
      <c r="X43" s="2715"/>
      <c r="Y43" s="2715"/>
      <c r="Z43" s="2715"/>
      <c r="AA43" s="2715"/>
      <c r="AB43" s="2715"/>
      <c r="AC43" s="2715"/>
      <c r="AD43" s="2715"/>
      <c r="AE43" s="2715"/>
      <c r="AF43" s="2715"/>
      <c r="AG43" s="2715"/>
      <c r="AH43" s="2715"/>
      <c r="AI43" s="2715"/>
      <c r="AJ43" s="2715"/>
      <c r="AK43" s="2715"/>
      <c r="AL43" s="2715"/>
      <c r="AM43" s="2715"/>
      <c r="AN43" s="2715"/>
      <c r="AO43" s="2715"/>
      <c r="AP43" s="2715"/>
      <c r="AQ43" s="2715"/>
      <c r="AR43" s="2715"/>
      <c r="AS43" s="2715"/>
      <c r="AT43" s="2715"/>
      <c r="AU43" s="2715"/>
      <c r="AV43" s="2715"/>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098"/>
      <c r="BC46" s="2168"/>
      <c r="BD46" s="2168"/>
      <c r="BE46" s="2168"/>
      <c r="BF46" s="2168"/>
      <c r="BG46" s="2168"/>
      <c r="BH46" s="2168"/>
      <c r="BI46" s="2168"/>
      <c r="BJ46" s="2168"/>
      <c r="BK46" s="2168"/>
      <c r="BL46" s="2168"/>
      <c r="BM46" s="2169"/>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098"/>
      <c r="BC47" s="2168"/>
      <c r="BD47" s="2168"/>
      <c r="BE47" s="2168"/>
      <c r="BF47" s="2168"/>
      <c r="BG47" s="2168"/>
      <c r="BH47" s="2168"/>
      <c r="BI47" s="2168"/>
      <c r="BJ47" s="2168"/>
      <c r="BK47" s="2168"/>
      <c r="BL47" s="2168"/>
      <c r="BM47" s="2169"/>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170"/>
      <c r="BC48" s="2171"/>
      <c r="BD48" s="2171"/>
      <c r="BE48" s="2171"/>
      <c r="BF48" s="2171"/>
      <c r="BG48" s="2171"/>
      <c r="BH48" s="2171"/>
      <c r="BI48" s="2171"/>
      <c r="BJ48" s="2171"/>
      <c r="BK48" s="2171"/>
      <c r="BL48" s="2171"/>
      <c r="BM48" s="2172"/>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263dbbe5-076b-4606-a03b-9598f5f2f35a"/>
    <ds:schemaRef ds:uri="http://schemas.microsoft.com/office/infopath/2007/PartnerControls"/>
    <ds:schemaRef ds:uri="http://purl.org/dc/elements/1.1/"/>
    <ds:schemaRef ds:uri="http://schemas.microsoft.com/office/2006/documentManagement/types"/>
    <ds:schemaRef ds:uri="http://www.w3.org/XML/1998/namespace"/>
    <ds:schemaRef ds:uri="http://purl.org/dc/dcmitype/"/>
    <ds:schemaRef ds:uri="http://purl.org/dc/terms/"/>
    <ds:schemaRef ds:uri="40384895-298b-4720-8d2f-4d412dee44a8"/>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2025-04-25T06:12:00Z</dcterms:created>
  <dcterms:modified xsi:type="dcterms:W3CDTF">2025-04-25T06:12:02Z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